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2_121Н'!$A$1:$K$132</definedName>
  </definedNames>
  <calcPr fullCalcOnLoad="1"/>
</workbook>
</file>

<file path=xl/sharedStrings.xml><?xml version="1.0" encoding="utf-8"?>
<sst xmlns="http://schemas.openxmlformats.org/spreadsheetml/2006/main" count="189" uniqueCount="137">
  <si>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</si>
  <si>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</si>
  <si>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</si>
  <si>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</si>
  <si>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</si>
  <si>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</si>
  <si>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</si>
  <si>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</si>
  <si>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</si>
  <si>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</si>
  <si>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</si>
  <si>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</si>
  <si>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</si>
  <si>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нижних 2-х этажей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</si>
  <si>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</si>
  <si>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</si>
  <si>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</si>
  <si>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</si>
  <si>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</si>
  <si>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</si>
  <si>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</si>
  <si>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</si>
  <si>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</si>
  <si>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</si>
  <si>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</si>
  <si>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</si>
  <si>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</si>
  <si>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</si>
  <si>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</si>
  <si>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</si>
  <si>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</si>
  <si>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</si>
  <si>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</si>
  <si>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</si>
  <si>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</si>
  <si>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</si>
  <si>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</si>
  <si>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</si>
  <si>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</si>
  <si>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</si>
  <si>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</si>
  <si>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</si>
  <si>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</si>
  <si>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</si>
  <si>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</si>
  <si>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</si>
  <si>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</si>
  <si>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</si>
  <si>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</si>
  <si>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</si>
  <si>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</si>
  <si>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</si>
  <si>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</si>
  <si>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</si>
  <si>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</si>
  <si>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</si>
  <si>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</si>
  <si>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</si>
  <si>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</si>
  <si>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</si>
  <si>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</si>
  <si>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</si>
  <si>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</si>
  <si>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</si>
  <si>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</si>
  <si>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</si>
  <si>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</si>
  <si>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</si>
  <si>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</si>
  <si>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</si>
  <si>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</si>
  <si>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</si>
  <si>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</si>
  <si>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</si>
  <si>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</si>
  <si>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</si>
  <si>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</si>
  <si>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</si>
  <si>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</si>
  <si>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</si>
  <si>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</si>
  <si>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</si>
  <si>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</si>
  <si>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</si>
  <si>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</si>
  <si>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</si>
  <si>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</si>
  <si>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</si>
  <si>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</si>
  <si>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</si>
  <si>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</si>
  <si>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</si>
  <si>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</si>
  <si>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</si>
  <si>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</si>
  <si>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</si>
  <si>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</si>
  <si>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</si>
  <si>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</si>
  <si>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</si>
  <si>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</si>
  <si>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</si>
  <si>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</si>
  <si>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</si>
  <si>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</si>
  <si>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</si>
  <si>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>Содержание, техническое обслуживание мусоропроводов</t>
  </si>
  <si>
    <t>Техническое обслуживание кровель (в т.ч.)</t>
  </si>
  <si>
    <t>6 раз в год</t>
  </si>
  <si>
    <t xml:space="preserve">  Востановление эксплуатационных характеристик кровли локально (но не более 3% от общего объёма)</t>
  </si>
  <si>
    <t>ошкир966</t>
  </si>
  <si>
    <t xml:space="preserve">  Воcстановление эксплуатационных характеристик сетей (но не более 2% в год)</t>
  </si>
  <si>
    <t>Список домов по данному перечню</t>
  </si>
  <si>
    <t>п/п</t>
  </si>
  <si>
    <t>улица</t>
  </si>
  <si>
    <t>дом</t>
  </si>
  <si>
    <t>литера</t>
  </si>
  <si>
    <t>площадь</t>
  </si>
  <si>
    <t xml:space="preserve">    </t>
  </si>
  <si>
    <t xml:space="preserve">Урицкого                        </t>
  </si>
  <si>
    <t xml:space="preserve">а   </t>
  </si>
  <si>
    <t xml:space="preserve">Володарского                    </t>
  </si>
  <si>
    <t xml:space="preserve">Чкалова                         </t>
  </si>
  <si>
    <t xml:space="preserve">Киевская                        </t>
  </si>
  <si>
    <t xml:space="preserve">б   </t>
  </si>
  <si>
    <t xml:space="preserve">Красноармейский                 </t>
  </si>
  <si>
    <t xml:space="preserve">Карла Маркса                    </t>
  </si>
  <si>
    <t xml:space="preserve">Красная                         </t>
  </si>
  <si>
    <t xml:space="preserve">Соборная                        </t>
  </si>
  <si>
    <t xml:space="preserve">Кустова                         </t>
  </si>
  <si>
    <t>УТВЕРЖДЕН</t>
  </si>
  <si>
    <t>решением совета депутатов</t>
  </si>
  <si>
    <t>МО "Город Гатчина"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</si>
  <si>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</si>
  <si>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 xml:space="preserve">Здания I и II групп: особо капитальные, каменные обыкновенные (кроме особенных случаев). Набор коммунальных услуг меньше стандартного на один любой вид услуги. </t>
  </si>
  <si>
    <t xml:space="preserve">Приложение 17 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</si>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</sst>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22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6" fillId="0" borderId="12" xfId="52" applyFont="1" applyBorder="1" applyAlignment="1">
      <alignment horizontal="left" vertical="center"/>
      <protection/>
    </xf>
    <xf numFmtId="0" fontId="8" fillId="0" borderId="13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29" fillId="0" borderId="0" xfId="57">
      <alignment/>
      <protection/>
    </xf>
    <xf numFmtId="0" fontId="4" fillId="0" borderId="0" xfId="52" applyFont="1" applyFill="1" applyBorder="1" applyAlignment="1">
      <alignment horizontal="center" vertical="center"/>
      <protection/>
    </xf>
    <xf numFmtId="0" fontId="29" fillId="0" borderId="0" xfId="57" applyBorder="1" applyAlignment="1">
      <alignment vertical="center" textRotation="90" wrapText="1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/>
      <protection/>
    </xf>
    <xf numFmtId="0" fontId="6" fillId="0" borderId="12" xfId="52" applyFont="1" applyBorder="1" applyAlignment="1">
      <alignment horizontal="left"/>
      <protection/>
    </xf>
    <xf numFmtId="0" fontId="1" fillId="0" borderId="15" xfId="57" applyFont="1" applyBorder="1" applyAlignment="1">
      <alignment/>
      <protection/>
    </xf>
    <xf numFmtId="0" fontId="1" fillId="0" borderId="16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18" xfId="52" applyFont="1" applyBorder="1" applyAlignment="1">
      <alignment/>
      <protection/>
    </xf>
    <xf numFmtId="0" fontId="7" fillId="0" borderId="18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7" fillId="0" borderId="15" xfId="52" applyFont="1" applyBorder="1" applyAlignment="1">
      <alignment/>
      <protection/>
    </xf>
    <xf numFmtId="0" fontId="7" fillId="0" borderId="15" xfId="52" applyFont="1" applyFill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3" xfId="52" applyFont="1" applyFill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2" fontId="1" fillId="0" borderId="15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8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13" xfId="57" applyNumberFormat="1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21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29" fillId="0" borderId="15" xfId="57" applyBorder="1" applyAlignment="1">
      <alignment vertical="center" wrapText="1"/>
      <protection/>
    </xf>
    <xf numFmtId="0" fontId="4" fillId="0" borderId="21" xfId="52" applyFont="1" applyBorder="1" applyAlignment="1">
      <alignment horizontal="left" vertical="center"/>
      <protection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9" fillId="0" borderId="13" xfId="57" applyBorder="1">
      <alignment/>
      <protection/>
    </xf>
    <xf numFmtId="2" fontId="7" fillId="0" borderId="18" xfId="52" applyNumberFormat="1" applyFont="1" applyFill="1" applyBorder="1" applyAlignment="1">
      <alignment/>
      <protection/>
    </xf>
    <xf numFmtId="0" fontId="29" fillId="0" borderId="18" xfId="57" applyBorder="1">
      <alignment/>
      <protection/>
    </xf>
    <xf numFmtId="2" fontId="7" fillId="0" borderId="13" xfId="52" applyNumberFormat="1" applyFont="1" applyFill="1" applyBorder="1" applyAlignment="1">
      <alignment/>
      <protection/>
    </xf>
    <xf numFmtId="1" fontId="0" fillId="0" borderId="13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29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1" fillId="0" borderId="19" xfId="57" applyFont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4" fillId="0" borderId="24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29" fillId="0" borderId="0" xfId="57" applyBorder="1" applyAlignment="1">
      <alignment vertical="center" wrapText="1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29" fillId="0" borderId="10" xfId="57" applyNumberFormat="1" applyBorder="1">
      <alignment/>
      <protection/>
    </xf>
    <xf numFmtId="0" fontId="29" fillId="0" borderId="10" xfId="57" applyBorder="1">
      <alignment/>
      <protection/>
    </xf>
    <xf numFmtId="0" fontId="29" fillId="0" borderId="24" xfId="57" applyBorder="1">
      <alignment/>
      <protection/>
    </xf>
    <xf numFmtId="0" fontId="4" fillId="0" borderId="13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1" fillId="0" borderId="0" xfId="57" applyFont="1">
      <alignment/>
      <protection/>
    </xf>
    <xf numFmtId="0" fontId="10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2" fillId="0" borderId="0" xfId="0" applyFont="1" applyAlignment="1">
      <alignment horizontal="right"/>
    </xf>
    <xf numFmtId="0" fontId="1" fillId="0" borderId="0" xfId="57" applyFont="1">
      <alignment/>
      <protection/>
    </xf>
    <xf numFmtId="2" fontId="0" fillId="0" borderId="10" xfId="0" applyNumberFormat="1" applyBorder="1" applyAlignment="1">
      <alignment horizontal="center" vertical="center"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1" fillId="0" borderId="18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29" fillId="0" borderId="10" xfId="57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29" fillId="0" borderId="24" xfId="57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textRotation="90" wrapText="1"/>
      <protection/>
    </xf>
    <xf numFmtId="0" fontId="1" fillId="0" borderId="21" xfId="57" applyFont="1" applyBorder="1" applyAlignment="1">
      <alignment horizontal="center" vertical="center" textRotation="90" wrapText="1"/>
      <protection/>
    </xf>
    <xf numFmtId="0" fontId="1" fillId="0" borderId="22" xfId="57" applyFont="1" applyBorder="1" applyAlignment="1">
      <alignment horizontal="center" vertical="center" textRotation="90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8" xfId="52" applyFont="1" applyFill="1" applyBorder="1" applyAlignment="1">
      <alignment horizontal="left" vertical="center" wrapText="1"/>
      <protection/>
    </xf>
    <xf numFmtId="0" fontId="4" fillId="0" borderId="19" xfId="52" applyFont="1" applyFill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29" fillId="0" borderId="10" xfId="57" applyBorder="1" applyAlignment="1">
      <alignment horizontal="center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29" fillId="0" borderId="10" xfId="57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0" fontId="29" fillId="0" borderId="12" xfId="57" applyBorder="1" applyAlignment="1">
      <alignment horizontal="center" vertical="center" wrapText="1"/>
      <protection/>
    </xf>
    <xf numFmtId="0" fontId="29" fillId="0" borderId="16" xfId="57" applyBorder="1" applyAlignment="1">
      <alignment horizontal="center" vertical="center" wrapText="1"/>
      <protection/>
    </xf>
    <xf numFmtId="0" fontId="29" fillId="0" borderId="14" xfId="57" applyBorder="1" applyAlignment="1">
      <alignment horizontal="center" vertical="center" wrapText="1"/>
      <protection/>
    </xf>
    <xf numFmtId="0" fontId="29" fillId="0" borderId="19" xfId="57" applyBorder="1" applyAlignment="1">
      <alignment horizontal="center" vertical="center" wrapText="1"/>
      <protection/>
    </xf>
    <xf numFmtId="0" fontId="29" fillId="0" borderId="21" xfId="57" applyBorder="1" applyAlignment="1">
      <alignment horizontal="center" vertical="center" wrapText="1"/>
      <protection/>
    </xf>
    <xf numFmtId="0" fontId="29" fillId="0" borderId="17" xfId="57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29" fillId="0" borderId="12" xfId="57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12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9" fillId="0" borderId="12" xfId="57" applyBorder="1" applyAlignment="1">
      <alignment horizontal="center" vertical="center" textRotation="90" wrapText="1"/>
      <protection/>
    </xf>
    <xf numFmtId="0" fontId="29" fillId="0" borderId="21" xfId="57" applyBorder="1" applyAlignment="1">
      <alignment horizontal="center" vertical="center" textRotation="90" wrapText="1"/>
      <protection/>
    </xf>
    <xf numFmtId="0" fontId="29" fillId="0" borderId="23" xfId="57" applyBorder="1" applyAlignment="1">
      <alignment horizontal="center" vertical="center" textRotation="90" wrapText="1"/>
      <protection/>
    </xf>
    <xf numFmtId="0" fontId="29" fillId="0" borderId="22" xfId="57" applyBorder="1" applyAlignment="1">
      <alignment horizontal="center" vertical="center" textRotation="90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4" fillId="0" borderId="23" xfId="52" applyFont="1" applyBorder="1" applyAlignment="1">
      <alignment horizontal="left" vertical="center" wrapText="1"/>
      <protection/>
    </xf>
    <xf numFmtId="0" fontId="4" fillId="0" borderId="22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29" fillId="0" borderId="11" xfId="57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29" fillId="0" borderId="22" xfId="57" applyBorder="1" applyAlignment="1">
      <alignment horizontal="center" vertical="center" wrapText="1"/>
      <protection/>
    </xf>
    <xf numFmtId="0" fontId="29" fillId="0" borderId="11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4" fillId="0" borderId="24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  <xf numFmtId="0" fontId="29" fillId="0" borderId="24" xfId="57" applyBorder="1" applyAlignment="1">
      <alignment horizontal="center" vertical="center" wrapText="1"/>
      <protection/>
    </xf>
    <xf numFmtId="0" fontId="29" fillId="0" borderId="20" xfId="57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4" fillId="0" borderId="10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4" fillId="0" borderId="22" xfId="52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view="pageBreakPreview" zoomScale="60" zoomScalePageLayoutView="140" workbookViewId="0" topLeftCell="A1">
      <selection activeCell="H4" sqref="H4"/>
    </sheetView>
  </sheetViews>
  <sheetFormatPr defaultColWidth="9.140625" defaultRowHeight="12.75"/>
  <cols>
    <col min="7" max="7" width="16.8515625" style="0" customWidth="1"/>
    <col min="8" max="8" width="11.57421875" style="0" customWidth="1"/>
    <col min="9" max="9" width="5.7109375" style="0" customWidth="1"/>
    <col min="10" max="10" width="9.140625" style="2" hidden="1" customWidth="1"/>
    <col min="11" max="11" width="9.28125" style="0" customWidth="1"/>
  </cols>
  <sheetData>
    <row r="1" spans="1:11" ht="13.5" customHeight="1">
      <c r="A1" s="18"/>
      <c r="B1" s="100"/>
      <c r="C1" s="100"/>
      <c r="D1" s="100"/>
      <c r="E1" s="100"/>
      <c r="F1" s="100"/>
      <c r="G1" s="100"/>
      <c r="I1" s="101" t="s">
        <v>130</v>
      </c>
      <c r="K1" s="83"/>
    </row>
    <row r="2" spans="1:11" ht="13.5" customHeight="1">
      <c r="A2" s="18"/>
      <c r="B2" s="100"/>
      <c r="C2" s="100"/>
      <c r="D2" s="100"/>
      <c r="E2" s="100"/>
      <c r="F2" s="100"/>
      <c r="G2" s="100"/>
      <c r="H2" s="102" t="s">
        <v>131</v>
      </c>
      <c r="K2" s="83"/>
    </row>
    <row r="3" spans="1:11" ht="13.5" customHeight="1">
      <c r="A3" s="18"/>
      <c r="B3" s="100"/>
      <c r="C3" s="100"/>
      <c r="D3" s="100"/>
      <c r="E3" s="100"/>
      <c r="F3" s="100"/>
      <c r="G3" s="100"/>
      <c r="H3" s="102" t="s">
        <v>132</v>
      </c>
      <c r="K3" s="83"/>
    </row>
    <row r="4" spans="1:11" ht="13.5" customHeight="1">
      <c r="A4" s="18"/>
      <c r="B4" s="100"/>
      <c r="C4" s="100"/>
      <c r="D4" s="100"/>
      <c r="E4" s="100"/>
      <c r="F4" s="100"/>
      <c r="G4" s="100"/>
      <c r="H4" s="100" t="s">
        <v>136</v>
      </c>
      <c r="K4" s="83"/>
    </row>
    <row r="5" spans="1:11" ht="13.5" customHeight="1">
      <c r="A5" s="18"/>
      <c r="B5" s="100"/>
      <c r="C5" s="100"/>
      <c r="D5" s="100"/>
      <c r="E5" s="100"/>
      <c r="F5" s="100"/>
      <c r="G5" s="100"/>
      <c r="H5" s="104" t="s">
        <v>135</v>
      </c>
      <c r="K5" s="83"/>
    </row>
    <row r="6" spans="1:9" ht="30.75" customHeight="1">
      <c r="A6" s="18"/>
      <c r="B6" s="109" t="s">
        <v>133</v>
      </c>
      <c r="C6" s="109"/>
      <c r="D6" s="109"/>
      <c r="E6" s="109"/>
      <c r="F6" s="109"/>
      <c r="G6" s="109"/>
      <c r="H6" s="109"/>
      <c r="I6" s="109"/>
    </row>
    <row r="7" spans="1:11" ht="45.75" customHeight="1">
      <c r="A7" s="18"/>
      <c r="B7" s="110" t="s">
        <v>134</v>
      </c>
      <c r="C7" s="110"/>
      <c r="D7" s="110"/>
      <c r="E7" s="110"/>
      <c r="F7" s="110"/>
      <c r="G7" s="110"/>
      <c r="H7" s="110"/>
      <c r="I7" s="110"/>
      <c r="K7" s="103" t="s">
        <v>110</v>
      </c>
    </row>
    <row r="8" spans="1:11" ht="12.75" customHeight="1">
      <c r="A8" s="22"/>
      <c r="B8" s="113" t="s">
        <v>24</v>
      </c>
      <c r="C8" s="114"/>
      <c r="D8" s="114"/>
      <c r="E8" s="114"/>
      <c r="F8" s="114"/>
      <c r="G8" s="115"/>
      <c r="H8" s="116" t="s">
        <v>90</v>
      </c>
      <c r="I8" s="117"/>
      <c r="K8" s="1" t="s">
        <v>99</v>
      </c>
    </row>
    <row r="9" spans="1:11" ht="15.75" customHeight="1" hidden="1">
      <c r="A9" s="143" t="s">
        <v>25</v>
      </c>
      <c r="B9" s="23" t="s">
        <v>26</v>
      </c>
      <c r="C9" s="24"/>
      <c r="D9" s="24"/>
      <c r="E9" s="40"/>
      <c r="F9" s="24"/>
      <c r="G9" s="25"/>
      <c r="H9" s="118" t="s">
        <v>27</v>
      </c>
      <c r="I9" s="119"/>
      <c r="J9" s="15">
        <v>37444.89888400001</v>
      </c>
      <c r="K9" s="105" t="s">
        <v>63</v>
      </c>
    </row>
    <row r="10" spans="1:11" ht="15" customHeight="1" hidden="1">
      <c r="A10" s="144"/>
      <c r="B10" s="52" t="s">
        <v>28</v>
      </c>
      <c r="C10" s="26"/>
      <c r="D10" s="27"/>
      <c r="E10" s="41"/>
      <c r="F10" s="18"/>
      <c r="G10" s="28"/>
      <c r="H10" s="120"/>
      <c r="I10" s="121"/>
      <c r="K10" s="105"/>
    </row>
    <row r="11" spans="1:11" ht="15" customHeight="1" hidden="1">
      <c r="A11" s="144"/>
      <c r="B11" s="52" t="s">
        <v>29</v>
      </c>
      <c r="C11" s="26"/>
      <c r="D11" s="27"/>
      <c r="E11" s="41"/>
      <c r="F11" s="18"/>
      <c r="G11" s="28"/>
      <c r="H11" s="120"/>
      <c r="I11" s="121"/>
      <c r="K11" s="105"/>
    </row>
    <row r="12" spans="1:11" ht="15" customHeight="1" hidden="1">
      <c r="A12" s="144"/>
      <c r="B12" s="21" t="s">
        <v>30</v>
      </c>
      <c r="C12" s="29"/>
      <c r="D12" s="30"/>
      <c r="E12" s="42"/>
      <c r="F12" s="31"/>
      <c r="G12" s="32"/>
      <c r="H12" s="122"/>
      <c r="I12" s="123"/>
      <c r="K12" s="105"/>
    </row>
    <row r="13" spans="1:11" ht="15" customHeight="1">
      <c r="A13" s="145"/>
      <c r="B13" s="11" t="s">
        <v>107</v>
      </c>
      <c r="C13" s="33"/>
      <c r="D13" s="34"/>
      <c r="E13" s="40"/>
      <c r="F13" s="24"/>
      <c r="G13" s="25"/>
      <c r="H13" s="124" t="s">
        <v>27</v>
      </c>
      <c r="I13" s="119"/>
      <c r="J13" s="15">
        <v>0</v>
      </c>
      <c r="K13" s="127">
        <f>3.04+0.34</f>
        <v>3.38</v>
      </c>
    </row>
    <row r="14" spans="1:11" ht="13.5" customHeight="1">
      <c r="A14" s="145"/>
      <c r="B14" s="52" t="s">
        <v>28</v>
      </c>
      <c r="C14" s="26"/>
      <c r="D14" s="27"/>
      <c r="E14" s="43"/>
      <c r="F14" s="63"/>
      <c r="G14" s="28"/>
      <c r="H14" s="125"/>
      <c r="I14" s="121"/>
      <c r="K14" s="128"/>
    </row>
    <row r="15" spans="1:11" ht="12.75" customHeight="1">
      <c r="A15" s="145"/>
      <c r="B15" s="52" t="s">
        <v>79</v>
      </c>
      <c r="C15" s="26"/>
      <c r="D15" s="27"/>
      <c r="E15" s="43"/>
      <c r="F15" s="10"/>
      <c r="G15" s="28"/>
      <c r="H15" s="125"/>
      <c r="I15" s="121"/>
      <c r="K15" s="128"/>
    </row>
    <row r="16" spans="1:11" ht="27" customHeight="1" hidden="1">
      <c r="A16" s="145"/>
      <c r="B16" s="148" t="s">
        <v>109</v>
      </c>
      <c r="C16" s="149"/>
      <c r="D16" s="149"/>
      <c r="E16" s="149"/>
      <c r="F16" s="149"/>
      <c r="G16" s="150"/>
      <c r="H16" s="126"/>
      <c r="I16" s="123"/>
      <c r="K16" s="128"/>
    </row>
    <row r="17" spans="1:11" ht="15" customHeight="1" hidden="1">
      <c r="A17" s="144"/>
      <c r="B17" s="75" t="s">
        <v>71</v>
      </c>
      <c r="C17" s="35"/>
      <c r="D17" s="36"/>
      <c r="E17" s="44"/>
      <c r="F17" s="37"/>
      <c r="G17" s="38"/>
      <c r="H17" s="111" t="s">
        <v>31</v>
      </c>
      <c r="I17" s="111"/>
      <c r="J17" s="15">
        <v>26006.37308</v>
      </c>
      <c r="K17" s="128"/>
    </row>
    <row r="18" spans="1:11" ht="13.5" customHeight="1">
      <c r="A18" s="144"/>
      <c r="B18" s="9" t="s">
        <v>2</v>
      </c>
      <c r="C18" s="33"/>
      <c r="D18" s="34"/>
      <c r="E18" s="40"/>
      <c r="F18" s="24"/>
      <c r="G18" s="25"/>
      <c r="H18" s="112" t="s">
        <v>32</v>
      </c>
      <c r="I18" s="112"/>
      <c r="J18" s="15">
        <v>4646.93992</v>
      </c>
      <c r="K18" s="129"/>
    </row>
    <row r="19" spans="1:11" ht="30" customHeight="1">
      <c r="A19" s="144"/>
      <c r="B19" s="130" t="s">
        <v>33</v>
      </c>
      <c r="C19" s="131"/>
      <c r="D19" s="131"/>
      <c r="E19" s="131"/>
      <c r="F19" s="131"/>
      <c r="G19" s="132"/>
      <c r="H19" s="147" t="s">
        <v>27</v>
      </c>
      <c r="I19" s="147"/>
      <c r="J19" s="15">
        <v>1779.8229299999998</v>
      </c>
      <c r="K19" s="105">
        <v>0.14</v>
      </c>
    </row>
    <row r="20" spans="1:11" ht="29.25" customHeight="1">
      <c r="A20" s="144"/>
      <c r="B20" s="106" t="s">
        <v>34</v>
      </c>
      <c r="C20" s="107"/>
      <c r="D20" s="107"/>
      <c r="E20" s="107"/>
      <c r="F20" s="107"/>
      <c r="G20" s="108"/>
      <c r="H20" s="147"/>
      <c r="I20" s="147"/>
      <c r="K20" s="105"/>
    </row>
    <row r="21" spans="1:11" ht="29.25" customHeight="1" hidden="1">
      <c r="A21" s="144"/>
      <c r="B21" s="106" t="s">
        <v>100</v>
      </c>
      <c r="C21" s="107"/>
      <c r="D21" s="107"/>
      <c r="E21" s="107"/>
      <c r="F21" s="107"/>
      <c r="G21" s="108"/>
      <c r="H21" s="72"/>
      <c r="I21" s="73"/>
      <c r="K21" s="105"/>
    </row>
    <row r="22" spans="1:11" ht="29.25" customHeight="1">
      <c r="A22" s="145"/>
      <c r="B22" s="130" t="s">
        <v>35</v>
      </c>
      <c r="C22" s="131"/>
      <c r="D22" s="131"/>
      <c r="E22" s="131"/>
      <c r="F22" s="131"/>
      <c r="G22" s="132"/>
      <c r="H22" s="147" t="s">
        <v>27</v>
      </c>
      <c r="I22" s="147"/>
      <c r="J22" s="15">
        <v>4086.009552</v>
      </c>
      <c r="K22" s="105">
        <v>0.35</v>
      </c>
    </row>
    <row r="23" spans="1:11" ht="28.5" customHeight="1">
      <c r="A23" s="145"/>
      <c r="B23" s="164" t="s">
        <v>78</v>
      </c>
      <c r="C23" s="165"/>
      <c r="D23" s="165"/>
      <c r="E23" s="165"/>
      <c r="F23" s="165"/>
      <c r="G23" s="166"/>
      <c r="H23" s="147"/>
      <c r="I23" s="147"/>
      <c r="K23" s="105"/>
    </row>
    <row r="24" spans="1:11" ht="29.25" customHeight="1" hidden="1">
      <c r="A24" s="145"/>
      <c r="B24" s="106" t="s">
        <v>87</v>
      </c>
      <c r="C24" s="107"/>
      <c r="D24" s="107"/>
      <c r="E24" s="107"/>
      <c r="F24" s="107"/>
      <c r="G24" s="108"/>
      <c r="H24" s="147"/>
      <c r="I24" s="147"/>
      <c r="K24" s="105"/>
    </row>
    <row r="25" spans="1:11" ht="13.5" customHeight="1">
      <c r="A25" s="145"/>
      <c r="B25" s="21" t="s">
        <v>64</v>
      </c>
      <c r="C25" s="29"/>
      <c r="D25" s="30"/>
      <c r="E25" s="42"/>
      <c r="F25" s="31"/>
      <c r="G25" s="32"/>
      <c r="H25" s="72"/>
      <c r="I25" s="73"/>
      <c r="K25" s="105"/>
    </row>
    <row r="26" spans="1:11" ht="15" hidden="1">
      <c r="A26" s="144"/>
      <c r="B26" s="21" t="s">
        <v>0</v>
      </c>
      <c r="C26" s="29"/>
      <c r="D26" s="30"/>
      <c r="E26" s="42"/>
      <c r="F26" s="31"/>
      <c r="G26" s="32"/>
      <c r="H26" s="167" t="s">
        <v>31</v>
      </c>
      <c r="I26" s="168"/>
      <c r="J26" s="15">
        <v>0</v>
      </c>
      <c r="K26" s="76" t="s">
        <v>63</v>
      </c>
    </row>
    <row r="27" spans="1:11" ht="14.25" customHeight="1">
      <c r="A27" s="144"/>
      <c r="B27" s="8" t="s">
        <v>1</v>
      </c>
      <c r="C27" s="26"/>
      <c r="D27" s="27"/>
      <c r="E27" s="43"/>
      <c r="F27" s="18"/>
      <c r="G27" s="18"/>
      <c r="H27" s="138" t="s">
        <v>31</v>
      </c>
      <c r="I27" s="139"/>
      <c r="J27" s="15">
        <v>4373.388</v>
      </c>
      <c r="K27" s="76">
        <v>0.25</v>
      </c>
    </row>
    <row r="28" spans="1:11" ht="12.75" customHeight="1" hidden="1">
      <c r="A28" s="144"/>
      <c r="B28" s="75" t="s">
        <v>98</v>
      </c>
      <c r="C28" s="35"/>
      <c r="D28" s="12"/>
      <c r="E28" s="44"/>
      <c r="F28" s="37"/>
      <c r="G28" s="38"/>
      <c r="H28" s="133" t="s">
        <v>32</v>
      </c>
      <c r="I28" s="111"/>
      <c r="J28" s="15">
        <v>6966.65556</v>
      </c>
      <c r="K28" s="76">
        <v>0</v>
      </c>
    </row>
    <row r="29" spans="1:11" ht="14.25" customHeight="1">
      <c r="A29" s="146"/>
      <c r="B29" s="140" t="s">
        <v>70</v>
      </c>
      <c r="C29" s="141"/>
      <c r="D29" s="141"/>
      <c r="E29" s="141"/>
      <c r="F29" s="141"/>
      <c r="G29" s="142"/>
      <c r="H29" s="174"/>
      <c r="I29" s="168"/>
      <c r="J29" s="15">
        <v>1688.58</v>
      </c>
      <c r="K29" s="76">
        <v>0.04</v>
      </c>
    </row>
    <row r="30" spans="1:15" ht="14.25" customHeight="1">
      <c r="A30" s="175" t="s">
        <v>92</v>
      </c>
      <c r="B30" s="175"/>
      <c r="C30" s="175"/>
      <c r="D30" s="175"/>
      <c r="E30" s="175"/>
      <c r="F30" s="175"/>
      <c r="G30" s="175"/>
      <c r="H30" s="175"/>
      <c r="I30" s="175"/>
      <c r="J30" s="74"/>
      <c r="K30" s="93">
        <f>K13+K19+K29+K22+K27</f>
        <v>4.16</v>
      </c>
      <c r="O30" s="7">
        <f>K30</f>
        <v>4.16</v>
      </c>
    </row>
    <row r="31" spans="1:11" ht="5.25" customHeight="1">
      <c r="A31" s="49"/>
      <c r="B31" s="47"/>
      <c r="C31" s="47"/>
      <c r="D31" s="47"/>
      <c r="E31" s="47"/>
      <c r="F31" s="47"/>
      <c r="G31" s="47"/>
      <c r="H31" s="47"/>
      <c r="I31" s="47"/>
      <c r="J31" s="46"/>
      <c r="K31" s="48"/>
    </row>
    <row r="32" spans="1:11" ht="12.75" customHeight="1">
      <c r="A32" s="176" t="s">
        <v>36</v>
      </c>
      <c r="B32" s="130" t="s">
        <v>37</v>
      </c>
      <c r="C32" s="131"/>
      <c r="D32" s="131"/>
      <c r="E32" s="131"/>
      <c r="F32" s="131"/>
      <c r="G32" s="132"/>
      <c r="H32" s="156" t="s">
        <v>38</v>
      </c>
      <c r="I32" s="156"/>
      <c r="J32" s="5">
        <v>29665.373845714286</v>
      </c>
      <c r="K32" s="105">
        <f>2.02+0.59+0.04</f>
        <v>2.65</v>
      </c>
    </row>
    <row r="33" spans="1:11" ht="16.5" customHeight="1">
      <c r="A33" s="177"/>
      <c r="B33" s="180"/>
      <c r="C33" s="181"/>
      <c r="D33" s="181"/>
      <c r="E33" s="181"/>
      <c r="F33" s="181"/>
      <c r="G33" s="182"/>
      <c r="H33" s="156"/>
      <c r="I33" s="156"/>
      <c r="J33" s="74"/>
      <c r="K33" s="105"/>
    </row>
    <row r="34" spans="1:11" ht="27.75" customHeight="1">
      <c r="A34" s="177"/>
      <c r="B34" s="164" t="s">
        <v>39</v>
      </c>
      <c r="C34" s="165"/>
      <c r="D34" s="165"/>
      <c r="E34" s="165"/>
      <c r="F34" s="165"/>
      <c r="G34" s="166"/>
      <c r="H34" s="156"/>
      <c r="I34" s="156"/>
      <c r="J34" s="74"/>
      <c r="K34" s="105"/>
    </row>
    <row r="35" spans="1:11" ht="28.5" customHeight="1" hidden="1">
      <c r="A35" s="177"/>
      <c r="B35" s="164" t="s">
        <v>40</v>
      </c>
      <c r="C35" s="165"/>
      <c r="D35" s="165"/>
      <c r="E35" s="165"/>
      <c r="F35" s="165"/>
      <c r="G35" s="166"/>
      <c r="H35" s="156"/>
      <c r="I35" s="156"/>
      <c r="J35" s="74"/>
      <c r="K35" s="105"/>
    </row>
    <row r="36" spans="1:11" ht="14.25" customHeight="1">
      <c r="A36" s="177"/>
      <c r="B36" s="52" t="s">
        <v>41</v>
      </c>
      <c r="C36" s="10"/>
      <c r="D36" s="10"/>
      <c r="E36" s="43"/>
      <c r="F36" s="10"/>
      <c r="G36" s="28"/>
      <c r="H36" s="156"/>
      <c r="I36" s="156"/>
      <c r="J36" s="74"/>
      <c r="K36" s="105"/>
    </row>
    <row r="37" spans="1:11" ht="28.5" customHeight="1">
      <c r="A37" s="177"/>
      <c r="B37" s="164" t="s">
        <v>111</v>
      </c>
      <c r="C37" s="165"/>
      <c r="D37" s="165"/>
      <c r="E37" s="165"/>
      <c r="F37" s="165"/>
      <c r="G37" s="166"/>
      <c r="H37" s="156"/>
      <c r="I37" s="156"/>
      <c r="J37" s="74"/>
      <c r="K37" s="105"/>
    </row>
    <row r="38" spans="1:14" ht="14.25" customHeight="1">
      <c r="A38" s="177"/>
      <c r="B38" s="184" t="s">
        <v>76</v>
      </c>
      <c r="C38" s="184"/>
      <c r="D38" s="184"/>
      <c r="E38" s="184"/>
      <c r="F38" s="184"/>
      <c r="G38" s="184"/>
      <c r="H38" s="156"/>
      <c r="I38" s="156"/>
      <c r="J38" s="74"/>
      <c r="K38" s="105"/>
      <c r="N38" s="7"/>
    </row>
    <row r="39" spans="1:15" ht="14.25" customHeight="1">
      <c r="A39" s="178"/>
      <c r="B39" s="135" t="s">
        <v>4</v>
      </c>
      <c r="C39" s="135"/>
      <c r="D39" s="135"/>
      <c r="E39" s="135"/>
      <c r="F39" s="135"/>
      <c r="G39" s="135"/>
      <c r="H39" s="133" t="s">
        <v>32</v>
      </c>
      <c r="I39" s="111"/>
      <c r="J39" s="15">
        <v>4400.766178285714</v>
      </c>
      <c r="K39" s="76">
        <v>0.35</v>
      </c>
      <c r="N39" s="7"/>
      <c r="O39" s="7">
        <f>K32+K39+K40+K41+K42</f>
        <v>4.15</v>
      </c>
    </row>
    <row r="40" spans="1:11" ht="14.25" customHeight="1">
      <c r="A40" s="178"/>
      <c r="B40" s="135" t="s">
        <v>5</v>
      </c>
      <c r="C40" s="135"/>
      <c r="D40" s="135"/>
      <c r="E40" s="135"/>
      <c r="F40" s="135"/>
      <c r="G40" s="135"/>
      <c r="H40" s="133" t="s">
        <v>32</v>
      </c>
      <c r="I40" s="111"/>
      <c r="J40" s="15">
        <v>7766.052699428572</v>
      </c>
      <c r="K40" s="76">
        <v>0.62</v>
      </c>
    </row>
    <row r="41" spans="1:11" ht="15">
      <c r="A41" s="178"/>
      <c r="B41" s="135" t="s">
        <v>3</v>
      </c>
      <c r="C41" s="135"/>
      <c r="D41" s="135"/>
      <c r="E41" s="135"/>
      <c r="F41" s="135"/>
      <c r="G41" s="135"/>
      <c r="H41" s="133" t="s">
        <v>32</v>
      </c>
      <c r="I41" s="111"/>
      <c r="J41" s="15">
        <v>2351.425888</v>
      </c>
      <c r="K41" s="76">
        <v>0.16</v>
      </c>
    </row>
    <row r="42" spans="1:11" ht="14.25" customHeight="1">
      <c r="A42" s="178"/>
      <c r="B42" s="151" t="s">
        <v>42</v>
      </c>
      <c r="C42" s="152"/>
      <c r="D42" s="152"/>
      <c r="E42" s="152"/>
      <c r="F42" s="152"/>
      <c r="G42" s="153"/>
      <c r="H42" s="133" t="s">
        <v>32</v>
      </c>
      <c r="I42" s="111"/>
      <c r="J42" s="15">
        <v>5000.3820000000005</v>
      </c>
      <c r="K42" s="76">
        <v>0.37</v>
      </c>
    </row>
    <row r="43" spans="1:11" ht="15" customHeight="1" hidden="1">
      <c r="A43" s="178"/>
      <c r="B43" s="77" t="s">
        <v>43</v>
      </c>
      <c r="C43" s="13"/>
      <c r="D43" s="13"/>
      <c r="E43" s="14"/>
      <c r="F43" s="13"/>
      <c r="G43" s="13"/>
      <c r="H43" s="134" t="s">
        <v>65</v>
      </c>
      <c r="I43" s="111"/>
      <c r="J43" s="15">
        <v>3260.6775000000002</v>
      </c>
      <c r="K43" s="76">
        <v>0</v>
      </c>
    </row>
    <row r="44" spans="1:11" ht="28.5" customHeight="1" hidden="1">
      <c r="A44" s="178"/>
      <c r="B44" s="135" t="s">
        <v>44</v>
      </c>
      <c r="C44" s="135"/>
      <c r="D44" s="135"/>
      <c r="E44" s="135"/>
      <c r="F44" s="135"/>
      <c r="G44" s="135"/>
      <c r="H44" s="136" t="s">
        <v>65</v>
      </c>
      <c r="I44" s="137"/>
      <c r="J44" s="15">
        <v>7500.5712</v>
      </c>
      <c r="K44" s="76">
        <v>0</v>
      </c>
    </row>
    <row r="45" spans="1:11" ht="15" customHeight="1">
      <c r="A45" s="178"/>
      <c r="B45" s="130" t="s">
        <v>45</v>
      </c>
      <c r="C45" s="131"/>
      <c r="D45" s="131"/>
      <c r="E45" s="131"/>
      <c r="F45" s="131"/>
      <c r="G45" s="132"/>
      <c r="H45" s="18"/>
      <c r="I45" s="18"/>
      <c r="K45" s="76"/>
    </row>
    <row r="46" spans="1:11" ht="15.75" customHeight="1">
      <c r="A46" s="178"/>
      <c r="B46" s="155" t="s">
        <v>72</v>
      </c>
      <c r="C46" s="155"/>
      <c r="D46" s="155"/>
      <c r="E46" s="155"/>
      <c r="F46" s="155"/>
      <c r="G46" s="155"/>
      <c r="H46" s="133" t="s">
        <v>46</v>
      </c>
      <c r="I46" s="111"/>
      <c r="J46" s="15">
        <v>2501.572</v>
      </c>
      <c r="K46" s="76">
        <v>0.36</v>
      </c>
    </row>
    <row r="47" spans="1:14" ht="15.75" customHeight="1">
      <c r="A47" s="177"/>
      <c r="B47" s="140" t="s">
        <v>66</v>
      </c>
      <c r="C47" s="141"/>
      <c r="D47" s="141"/>
      <c r="E47" s="141"/>
      <c r="F47" s="141"/>
      <c r="G47" s="142"/>
      <c r="H47" s="158" t="s">
        <v>47</v>
      </c>
      <c r="I47" s="159"/>
      <c r="J47" s="15">
        <v>1266.435</v>
      </c>
      <c r="K47" s="105">
        <v>0.08</v>
      </c>
      <c r="N47" s="7"/>
    </row>
    <row r="48" spans="1:14" ht="45.75" customHeight="1">
      <c r="A48" s="177"/>
      <c r="B48" s="183" t="s">
        <v>67</v>
      </c>
      <c r="C48" s="183"/>
      <c r="D48" s="183"/>
      <c r="E48" s="183"/>
      <c r="F48" s="183"/>
      <c r="G48" s="183"/>
      <c r="H48" s="160"/>
      <c r="I48" s="161"/>
      <c r="J48" s="15">
        <v>2911.1589000000004</v>
      </c>
      <c r="K48" s="105"/>
      <c r="N48" s="7"/>
    </row>
    <row r="49" spans="1:15" ht="28.5" customHeight="1">
      <c r="A49" s="177"/>
      <c r="B49" s="140" t="s">
        <v>68</v>
      </c>
      <c r="C49" s="141"/>
      <c r="D49" s="141"/>
      <c r="E49" s="141"/>
      <c r="F49" s="141"/>
      <c r="G49" s="142"/>
      <c r="H49" s="158" t="s">
        <v>48</v>
      </c>
      <c r="I49" s="159"/>
      <c r="J49" s="15"/>
      <c r="K49" s="157">
        <f>0.43+0.28</f>
        <v>0.71</v>
      </c>
      <c r="O49" s="7">
        <f>K46+K4824+K47+K49+K52+K53</f>
        <v>1.3299999999999998</v>
      </c>
    </row>
    <row r="50" spans="1:11" ht="57" customHeight="1">
      <c r="A50" s="177"/>
      <c r="B50" s="164" t="s">
        <v>77</v>
      </c>
      <c r="C50" s="165"/>
      <c r="D50" s="165"/>
      <c r="E50" s="165"/>
      <c r="F50" s="165"/>
      <c r="G50" s="166"/>
      <c r="H50" s="162"/>
      <c r="I50" s="163"/>
      <c r="J50" s="15">
        <v>844.29</v>
      </c>
      <c r="K50" s="105"/>
    </row>
    <row r="51" spans="1:11" ht="14.25" customHeight="1">
      <c r="A51" s="177"/>
      <c r="B51" s="106" t="s">
        <v>81</v>
      </c>
      <c r="C51" s="107"/>
      <c r="D51" s="107"/>
      <c r="E51" s="107"/>
      <c r="F51" s="107"/>
      <c r="G51" s="108"/>
      <c r="H51" s="160"/>
      <c r="I51" s="161"/>
      <c r="J51" s="15"/>
      <c r="K51" s="105"/>
    </row>
    <row r="52" spans="1:11" ht="15" customHeight="1">
      <c r="A52" s="178"/>
      <c r="B52" s="151" t="s">
        <v>6</v>
      </c>
      <c r="C52" s="152"/>
      <c r="D52" s="152"/>
      <c r="E52" s="152"/>
      <c r="F52" s="152"/>
      <c r="G52" s="153"/>
      <c r="H52" s="154" t="s">
        <v>32</v>
      </c>
      <c r="I52" s="137"/>
      <c r="J52" s="15">
        <v>1500.9432</v>
      </c>
      <c r="K52" s="76">
        <v>0.13</v>
      </c>
    </row>
    <row r="53" spans="1:11" ht="30" customHeight="1">
      <c r="A53" s="179"/>
      <c r="B53" s="135" t="s">
        <v>49</v>
      </c>
      <c r="C53" s="135"/>
      <c r="D53" s="135"/>
      <c r="E53" s="135"/>
      <c r="F53" s="135"/>
      <c r="G53" s="135"/>
      <c r="H53" s="136" t="s">
        <v>65</v>
      </c>
      <c r="I53" s="137"/>
      <c r="J53" s="15">
        <v>2349.0024</v>
      </c>
      <c r="K53" s="76">
        <v>0.05</v>
      </c>
    </row>
    <row r="54" spans="1:11" ht="14.25">
      <c r="A54" s="192" t="s">
        <v>93</v>
      </c>
      <c r="B54" s="193"/>
      <c r="C54" s="193"/>
      <c r="D54" s="193"/>
      <c r="E54" s="193"/>
      <c r="F54" s="193"/>
      <c r="G54" s="193"/>
      <c r="H54" s="193"/>
      <c r="I54" s="194"/>
      <c r="K54" s="17">
        <f>K41+K46+K47+K49+K52+K42+K40+K39+K32+K53</f>
        <v>5.4799999999999995</v>
      </c>
    </row>
    <row r="55" spans="1:11" ht="5.25" customHeight="1">
      <c r="A55" s="49"/>
      <c r="B55" s="67"/>
      <c r="C55" s="67"/>
      <c r="D55" s="67"/>
      <c r="E55" s="67"/>
      <c r="F55" s="67"/>
      <c r="G55" s="67"/>
      <c r="H55" s="67"/>
      <c r="I55" s="68"/>
      <c r="K55" s="17"/>
    </row>
    <row r="56" spans="1:11" ht="15" customHeight="1">
      <c r="A56" s="195" t="s">
        <v>83</v>
      </c>
      <c r="B56" s="195"/>
      <c r="C56" s="195"/>
      <c r="D56" s="195"/>
      <c r="E56" s="195"/>
      <c r="F56" s="195"/>
      <c r="G56" s="195"/>
      <c r="H56" s="195"/>
      <c r="I56" s="195"/>
      <c r="J56" s="18">
        <v>19938.3984</v>
      </c>
      <c r="K56" s="16">
        <v>1.13</v>
      </c>
    </row>
    <row r="57" spans="1:11" ht="30" customHeight="1">
      <c r="A57" s="195" t="s">
        <v>75</v>
      </c>
      <c r="B57" s="195"/>
      <c r="C57" s="195"/>
      <c r="D57" s="195"/>
      <c r="E57" s="195"/>
      <c r="F57" s="195"/>
      <c r="G57" s="195"/>
      <c r="H57" s="195"/>
      <c r="I57" s="195"/>
      <c r="J57" s="18">
        <v>19938.3984</v>
      </c>
      <c r="K57" s="16">
        <v>1.13</v>
      </c>
    </row>
    <row r="58" spans="1:11" ht="5.25" customHeight="1">
      <c r="A58" s="66"/>
      <c r="B58" s="69"/>
      <c r="C58" s="70"/>
      <c r="D58" s="70"/>
      <c r="E58" s="70"/>
      <c r="F58" s="70"/>
      <c r="G58" s="70"/>
      <c r="H58" s="70"/>
      <c r="I58" s="71"/>
      <c r="J58" s="18"/>
      <c r="K58" s="16"/>
    </row>
    <row r="59" spans="1:11" ht="15.75" customHeight="1">
      <c r="A59" s="188" t="s">
        <v>50</v>
      </c>
      <c r="B59" s="189" t="s">
        <v>50</v>
      </c>
      <c r="C59" s="189"/>
      <c r="D59" s="189"/>
      <c r="E59" s="189"/>
      <c r="F59" s="189"/>
      <c r="G59" s="189"/>
      <c r="H59" s="189"/>
      <c r="I59" s="189"/>
      <c r="K59" s="76"/>
    </row>
    <row r="60" spans="1:14" ht="15">
      <c r="A60" s="178"/>
      <c r="B60" s="135" t="s">
        <v>85</v>
      </c>
      <c r="C60" s="135"/>
      <c r="D60" s="135"/>
      <c r="E60" s="135"/>
      <c r="F60" s="135"/>
      <c r="G60" s="135"/>
      <c r="H60" s="190" t="s">
        <v>65</v>
      </c>
      <c r="I60" s="191"/>
      <c r="J60" s="15">
        <v>4431.542399999999</v>
      </c>
      <c r="K60" s="76">
        <v>0.25</v>
      </c>
      <c r="N60" s="7">
        <f>N38+N47+K60+K62</f>
        <v>0.25</v>
      </c>
    </row>
    <row r="61" spans="1:11" ht="15" customHeight="1" hidden="1">
      <c r="A61" s="178"/>
      <c r="B61" s="151" t="s">
        <v>7</v>
      </c>
      <c r="C61" s="152"/>
      <c r="D61" s="152"/>
      <c r="E61" s="152"/>
      <c r="F61" s="152"/>
      <c r="G61" s="153"/>
      <c r="H61" s="154"/>
      <c r="I61" s="137"/>
      <c r="K61" s="76" t="s">
        <v>63</v>
      </c>
    </row>
    <row r="62" spans="1:11" ht="29.25" customHeight="1" hidden="1">
      <c r="A62" s="178"/>
      <c r="B62" s="185" t="s">
        <v>74</v>
      </c>
      <c r="C62" s="186"/>
      <c r="D62" s="186"/>
      <c r="E62" s="186"/>
      <c r="F62" s="186"/>
      <c r="G62" s="187"/>
      <c r="H62" s="154"/>
      <c r="I62" s="137"/>
      <c r="K62" s="76">
        <v>0</v>
      </c>
    </row>
    <row r="63" spans="1:11" ht="42.75" customHeight="1" hidden="1">
      <c r="A63" s="179"/>
      <c r="B63" s="185" t="s">
        <v>86</v>
      </c>
      <c r="C63" s="186"/>
      <c r="D63" s="186"/>
      <c r="E63" s="186"/>
      <c r="F63" s="186"/>
      <c r="G63" s="187"/>
      <c r="H63" s="154"/>
      <c r="I63" s="137"/>
      <c r="K63" s="76" t="s">
        <v>63</v>
      </c>
    </row>
    <row r="64" spans="1:15" ht="14.25">
      <c r="A64" s="185" t="s">
        <v>94</v>
      </c>
      <c r="B64" s="186"/>
      <c r="C64" s="186"/>
      <c r="D64" s="186"/>
      <c r="E64" s="186"/>
      <c r="F64" s="186"/>
      <c r="G64" s="186"/>
      <c r="H64" s="186"/>
      <c r="I64" s="187"/>
      <c r="K64" s="16">
        <v>0.25</v>
      </c>
      <c r="O64" s="7">
        <f>K64</f>
        <v>0.25</v>
      </c>
    </row>
    <row r="65" spans="1:9" ht="6.75" customHeight="1">
      <c r="A65" s="20"/>
      <c r="B65" s="18"/>
      <c r="C65" s="18"/>
      <c r="D65" s="39"/>
      <c r="E65" s="45"/>
      <c r="F65" s="18"/>
      <c r="G65" s="18"/>
      <c r="H65" s="18"/>
      <c r="I65" s="18"/>
    </row>
    <row r="66" spans="1:11" ht="15" customHeight="1">
      <c r="A66" s="22"/>
      <c r="B66" s="196" t="s">
        <v>24</v>
      </c>
      <c r="C66" s="197"/>
      <c r="D66" s="197"/>
      <c r="E66" s="197"/>
      <c r="F66" s="197"/>
      <c r="G66" s="198"/>
      <c r="H66" s="199" t="s">
        <v>90</v>
      </c>
      <c r="I66" s="200"/>
      <c r="K66" s="3"/>
    </row>
    <row r="67" spans="1:11" ht="15" customHeight="1">
      <c r="A67" s="201" t="s">
        <v>51</v>
      </c>
      <c r="B67" s="202" t="s">
        <v>52</v>
      </c>
      <c r="C67" s="202"/>
      <c r="D67" s="202"/>
      <c r="E67" s="202"/>
      <c r="F67" s="202"/>
      <c r="G67" s="202"/>
      <c r="H67" s="202"/>
      <c r="I67" s="202"/>
      <c r="J67" s="202"/>
      <c r="K67" s="202"/>
    </row>
    <row r="68" spans="1:11" ht="15" customHeight="1">
      <c r="A68" s="178"/>
      <c r="B68" s="75" t="s">
        <v>8</v>
      </c>
      <c r="C68" s="35"/>
      <c r="D68" s="36"/>
      <c r="E68" s="60"/>
      <c r="F68" s="57"/>
      <c r="G68" s="38"/>
      <c r="H68" s="203" t="s">
        <v>53</v>
      </c>
      <c r="I68" s="204"/>
      <c r="J68" s="15">
        <v>2866.4610000000002</v>
      </c>
      <c r="K68" s="54">
        <v>0.24</v>
      </c>
    </row>
    <row r="69" spans="1:11" ht="15" customHeight="1">
      <c r="A69" s="178"/>
      <c r="B69" s="21" t="s">
        <v>69</v>
      </c>
      <c r="C69" s="29"/>
      <c r="D69" s="30"/>
      <c r="E69" s="58"/>
      <c r="F69" s="59"/>
      <c r="G69" s="28"/>
      <c r="H69" s="205" t="s">
        <v>54</v>
      </c>
      <c r="I69" s="205"/>
      <c r="J69" s="15">
        <v>598.30776</v>
      </c>
      <c r="K69" s="53">
        <v>0.08</v>
      </c>
    </row>
    <row r="70" spans="1:11" ht="30" customHeight="1">
      <c r="A70" s="178"/>
      <c r="B70" s="185" t="s">
        <v>91</v>
      </c>
      <c r="C70" s="186"/>
      <c r="D70" s="186"/>
      <c r="E70" s="186"/>
      <c r="F70" s="186"/>
      <c r="G70" s="187"/>
      <c r="H70" s="156" t="s">
        <v>55</v>
      </c>
      <c r="I70" s="156"/>
      <c r="J70" s="55">
        <v>7685.73</v>
      </c>
      <c r="K70" s="76">
        <v>0.83</v>
      </c>
    </row>
    <row r="71" spans="1:11" ht="45" customHeight="1">
      <c r="A71" s="178"/>
      <c r="B71" s="185" t="s">
        <v>73</v>
      </c>
      <c r="C71" s="186"/>
      <c r="D71" s="186"/>
      <c r="E71" s="186"/>
      <c r="F71" s="186"/>
      <c r="G71" s="187"/>
      <c r="H71" s="206" t="s">
        <v>84</v>
      </c>
      <c r="I71" s="156"/>
      <c r="J71" s="61"/>
      <c r="K71" s="62">
        <v>0.14</v>
      </c>
    </row>
    <row r="72" spans="1:11" ht="15" customHeight="1">
      <c r="A72" s="178"/>
      <c r="B72" s="216" t="s">
        <v>56</v>
      </c>
      <c r="C72" s="217"/>
      <c r="D72" s="217"/>
      <c r="E72" s="217"/>
      <c r="F72" s="217"/>
      <c r="G72" s="217"/>
      <c r="H72" s="217"/>
      <c r="I72" s="217"/>
      <c r="J72" s="217"/>
      <c r="K72" s="218"/>
    </row>
    <row r="73" spans="1:11" ht="15" customHeight="1">
      <c r="A73" s="178"/>
      <c r="B73" s="75" t="s">
        <v>9</v>
      </c>
      <c r="C73" s="35"/>
      <c r="D73" s="36"/>
      <c r="E73" s="44"/>
      <c r="F73" s="57"/>
      <c r="G73" s="38"/>
      <c r="H73" s="204" t="s">
        <v>57</v>
      </c>
      <c r="I73" s="204"/>
      <c r="J73" s="56">
        <v>2888.73</v>
      </c>
      <c r="K73" s="54">
        <v>0.24</v>
      </c>
    </row>
    <row r="74" spans="1:11" ht="15">
      <c r="A74" s="178"/>
      <c r="B74" s="21" t="s">
        <v>10</v>
      </c>
      <c r="C74" s="29"/>
      <c r="D74" s="30"/>
      <c r="E74" s="42"/>
      <c r="F74" s="31"/>
      <c r="G74" s="32"/>
      <c r="H74" s="162" t="s">
        <v>57</v>
      </c>
      <c r="I74" s="163"/>
      <c r="J74" s="15">
        <v>3981.384</v>
      </c>
      <c r="K74" s="54">
        <v>0.35</v>
      </c>
    </row>
    <row r="75" spans="1:11" ht="15" hidden="1">
      <c r="A75" s="178"/>
      <c r="B75" s="75" t="s">
        <v>11</v>
      </c>
      <c r="C75" s="35"/>
      <c r="D75" s="36"/>
      <c r="E75" s="44"/>
      <c r="F75" s="37"/>
      <c r="G75" s="38"/>
      <c r="H75" s="219" t="s">
        <v>108</v>
      </c>
      <c r="I75" s="111"/>
      <c r="J75" s="15">
        <v>18055.136</v>
      </c>
      <c r="K75" s="6">
        <v>0</v>
      </c>
    </row>
    <row r="76" spans="1:14" ht="15" customHeight="1">
      <c r="A76" s="178"/>
      <c r="B76" s="75" t="s">
        <v>12</v>
      </c>
      <c r="C76" s="35"/>
      <c r="D76" s="36"/>
      <c r="E76" s="44"/>
      <c r="F76" s="37"/>
      <c r="G76" s="38"/>
      <c r="H76" s="207" t="s">
        <v>46</v>
      </c>
      <c r="I76" s="111"/>
      <c r="J76" s="15">
        <v>601.8056</v>
      </c>
      <c r="K76" s="6">
        <v>0.1</v>
      </c>
      <c r="N76" s="7">
        <f>K68+K69+K70+K71+K73+K74+K75+K76</f>
        <v>1.98</v>
      </c>
    </row>
    <row r="77" spans="1:11" ht="29.25" customHeight="1" hidden="1">
      <c r="A77" s="178"/>
      <c r="B77" s="208" t="s">
        <v>13</v>
      </c>
      <c r="C77" s="209"/>
      <c r="D77" s="209"/>
      <c r="E77" s="209"/>
      <c r="F77" s="209"/>
      <c r="G77" s="210"/>
      <c r="H77" s="162" t="s">
        <v>58</v>
      </c>
      <c r="I77" s="163"/>
      <c r="J77" s="15">
        <v>6581.3279999999995</v>
      </c>
      <c r="K77" s="94">
        <v>0</v>
      </c>
    </row>
    <row r="78" spans="1:11" ht="28.5" customHeight="1" hidden="1">
      <c r="A78" s="179"/>
      <c r="B78" s="211" t="s">
        <v>14</v>
      </c>
      <c r="C78" s="212"/>
      <c r="D78" s="212"/>
      <c r="E78" s="212"/>
      <c r="F78" s="212"/>
      <c r="G78" s="213"/>
      <c r="H78" s="214" t="s">
        <v>58</v>
      </c>
      <c r="I78" s="215"/>
      <c r="J78" s="15">
        <v>2509.728</v>
      </c>
      <c r="K78" s="94">
        <v>0</v>
      </c>
    </row>
    <row r="79" spans="1:15" ht="14.25">
      <c r="A79" s="140" t="s">
        <v>95</v>
      </c>
      <c r="B79" s="141"/>
      <c r="C79" s="141"/>
      <c r="D79" s="141"/>
      <c r="E79" s="141"/>
      <c r="F79" s="141"/>
      <c r="G79" s="141"/>
      <c r="H79" s="141"/>
      <c r="I79" s="142"/>
      <c r="K79" s="64">
        <f>K73+K74+K76+K71+K70+K69+K68</f>
        <v>1.98</v>
      </c>
      <c r="O79" s="7">
        <f>K79</f>
        <v>1.98</v>
      </c>
    </row>
    <row r="80" spans="1:11" ht="6" customHeight="1">
      <c r="A80" s="91"/>
      <c r="B80" s="57"/>
      <c r="C80" s="92"/>
      <c r="D80" s="35"/>
      <c r="E80" s="60"/>
      <c r="F80" s="57"/>
      <c r="G80" s="57"/>
      <c r="H80" s="57"/>
      <c r="I80" s="57"/>
      <c r="J80" s="65"/>
      <c r="K80" s="6"/>
    </row>
    <row r="81" spans="1:11" ht="15" customHeight="1" hidden="1">
      <c r="A81" s="222" t="s">
        <v>22</v>
      </c>
      <c r="B81" s="135" t="s">
        <v>21</v>
      </c>
      <c r="C81" s="135"/>
      <c r="D81" s="135"/>
      <c r="E81" s="135"/>
      <c r="F81" s="135"/>
      <c r="G81" s="135"/>
      <c r="H81" s="135"/>
      <c r="I81" s="135"/>
      <c r="J81" s="89" t="s">
        <v>80</v>
      </c>
      <c r="K81" s="50" t="s">
        <v>63</v>
      </c>
    </row>
    <row r="82" spans="1:15" ht="68.25" customHeight="1">
      <c r="A82" s="222"/>
      <c r="B82" s="195" t="s">
        <v>88</v>
      </c>
      <c r="C82" s="195"/>
      <c r="D82" s="195"/>
      <c r="E82" s="195"/>
      <c r="F82" s="195"/>
      <c r="G82" s="195"/>
      <c r="H82" s="195"/>
      <c r="I82" s="195"/>
      <c r="J82" s="90">
        <v>3101.3712000000005</v>
      </c>
      <c r="K82" s="17">
        <v>0.18</v>
      </c>
      <c r="O82" s="7">
        <f>K82</f>
        <v>0.18</v>
      </c>
    </row>
    <row r="83" spans="1:15" ht="52.5" customHeight="1">
      <c r="A83" s="222"/>
      <c r="B83" s="195" t="s">
        <v>89</v>
      </c>
      <c r="C83" s="195"/>
      <c r="D83" s="195"/>
      <c r="E83" s="195"/>
      <c r="F83" s="195"/>
      <c r="G83" s="195"/>
      <c r="H83" s="195"/>
      <c r="I83" s="195"/>
      <c r="J83" s="90">
        <v>13292.855999999998</v>
      </c>
      <c r="K83" s="17">
        <v>0.44</v>
      </c>
      <c r="O83" s="7">
        <f>K83</f>
        <v>0.44</v>
      </c>
    </row>
    <row r="84" spans="1:11" ht="9" customHeight="1">
      <c r="A84" s="86"/>
      <c r="B84" s="88"/>
      <c r="C84" s="88"/>
      <c r="D84" s="88"/>
      <c r="E84" s="88"/>
      <c r="F84" s="88"/>
      <c r="G84" s="88"/>
      <c r="H84" s="88"/>
      <c r="I84" s="88"/>
      <c r="J84" s="63"/>
      <c r="K84" s="48"/>
    </row>
    <row r="85" spans="1:11" ht="15" customHeight="1" hidden="1">
      <c r="A85" s="86"/>
      <c r="B85" s="88"/>
      <c r="C85" s="88"/>
      <c r="D85" s="88"/>
      <c r="E85" s="88"/>
      <c r="F85" s="88"/>
      <c r="G85" s="88"/>
      <c r="H85" s="88"/>
      <c r="I85" s="85"/>
      <c r="J85" s="63"/>
      <c r="K85" s="87" t="s">
        <v>105</v>
      </c>
    </row>
    <row r="86" spans="1:15" ht="90.75" customHeight="1">
      <c r="A86" s="4" t="s">
        <v>22</v>
      </c>
      <c r="B86" s="195" t="s">
        <v>82</v>
      </c>
      <c r="C86" s="195"/>
      <c r="D86" s="195"/>
      <c r="E86" s="195"/>
      <c r="F86" s="195"/>
      <c r="G86" s="195"/>
      <c r="H86" s="195"/>
      <c r="I86" s="195"/>
      <c r="J86" s="90">
        <v>25698.3408</v>
      </c>
      <c r="K86" s="17">
        <v>1.45</v>
      </c>
      <c r="O86" s="7">
        <f>K86</f>
        <v>1.45</v>
      </c>
    </row>
    <row r="87" spans="1:10" ht="6" customHeight="1">
      <c r="A87" s="18"/>
      <c r="B87" s="18"/>
      <c r="C87" s="19"/>
      <c r="D87" s="27"/>
      <c r="E87" s="41"/>
      <c r="F87" s="18"/>
      <c r="G87" s="18"/>
      <c r="H87" s="18"/>
      <c r="I87" s="18"/>
      <c r="J87" s="18"/>
    </row>
    <row r="88" spans="1:15" ht="18">
      <c r="A88" s="185" t="s">
        <v>97</v>
      </c>
      <c r="B88" s="186"/>
      <c r="C88" s="186"/>
      <c r="D88" s="186"/>
      <c r="E88" s="186"/>
      <c r="F88" s="186"/>
      <c r="G88" s="186"/>
      <c r="H88" s="186"/>
      <c r="I88" s="187"/>
      <c r="J88" s="51"/>
      <c r="K88" s="81">
        <f>K86+K83+K82+K79+K64+K57+K56+K54+K30</f>
        <v>16.2</v>
      </c>
      <c r="O88" s="7">
        <f>SUM(O30:O87)</f>
        <v>13.94</v>
      </c>
    </row>
    <row r="89" spans="1:11" ht="18" hidden="1">
      <c r="A89" s="78"/>
      <c r="B89" s="79"/>
      <c r="C89" s="79"/>
      <c r="D89" s="79"/>
      <c r="E89" s="79"/>
      <c r="F89" s="79"/>
      <c r="G89" s="79"/>
      <c r="H89" s="79"/>
      <c r="I89" s="80"/>
      <c r="J89" s="84"/>
      <c r="K89" s="82"/>
    </row>
    <row r="90" spans="1:11" ht="15" customHeight="1" hidden="1">
      <c r="A90" s="140" t="s">
        <v>106</v>
      </c>
      <c r="B90" s="141"/>
      <c r="C90" s="141"/>
      <c r="D90" s="141"/>
      <c r="E90" s="141"/>
      <c r="F90" s="141"/>
      <c r="G90" s="141"/>
      <c r="H90" s="141"/>
      <c r="I90" s="142"/>
      <c r="K90" s="169">
        <v>2.2</v>
      </c>
    </row>
    <row r="91" spans="1:11" ht="54.75" customHeight="1" hidden="1">
      <c r="A91" s="171" t="s">
        <v>104</v>
      </c>
      <c r="B91" s="172"/>
      <c r="C91" s="172"/>
      <c r="D91" s="172"/>
      <c r="E91" s="172"/>
      <c r="F91" s="172"/>
      <c r="G91" s="172"/>
      <c r="H91" s="172"/>
      <c r="I91" s="173"/>
      <c r="K91" s="170"/>
    </row>
    <row r="92" spans="1:11" ht="17.25" customHeight="1" hidden="1">
      <c r="A92" s="225" t="s">
        <v>101</v>
      </c>
      <c r="B92" s="226" t="s">
        <v>15</v>
      </c>
      <c r="C92" s="226"/>
      <c r="D92" s="226"/>
      <c r="E92" s="226"/>
      <c r="F92" s="226"/>
      <c r="G92" s="226"/>
      <c r="H92" s="204" t="s">
        <v>59</v>
      </c>
      <c r="I92" s="204"/>
      <c r="J92" s="15">
        <v>0</v>
      </c>
      <c r="K92" s="54">
        <v>0.18</v>
      </c>
    </row>
    <row r="93" spans="1:11" ht="18" customHeight="1" hidden="1">
      <c r="A93" s="178"/>
      <c r="B93" s="223" t="s">
        <v>16</v>
      </c>
      <c r="C93" s="223"/>
      <c r="D93" s="223"/>
      <c r="E93" s="223"/>
      <c r="F93" s="223"/>
      <c r="G93" s="223"/>
      <c r="H93" s="156" t="s">
        <v>60</v>
      </c>
      <c r="I93" s="156"/>
      <c r="J93" s="15">
        <v>0</v>
      </c>
      <c r="K93" s="6">
        <v>1.86</v>
      </c>
    </row>
    <row r="94" spans="1:11" ht="18" customHeight="1" hidden="1">
      <c r="A94" s="178"/>
      <c r="B94" s="223" t="s">
        <v>17</v>
      </c>
      <c r="C94" s="223"/>
      <c r="D94" s="223"/>
      <c r="E94" s="223"/>
      <c r="F94" s="223"/>
      <c r="G94" s="223"/>
      <c r="H94" s="156" t="s">
        <v>61</v>
      </c>
      <c r="I94" s="156"/>
      <c r="J94" s="15">
        <v>0</v>
      </c>
      <c r="K94" s="6">
        <v>0.07</v>
      </c>
    </row>
    <row r="95" spans="1:11" ht="17.25" customHeight="1" hidden="1">
      <c r="A95" s="178"/>
      <c r="B95" s="223" t="s">
        <v>23</v>
      </c>
      <c r="C95" s="223"/>
      <c r="D95" s="223"/>
      <c r="E95" s="223"/>
      <c r="F95" s="223"/>
      <c r="G95" s="223"/>
      <c r="H95" s="156" t="s">
        <v>61</v>
      </c>
      <c r="I95" s="156"/>
      <c r="J95" s="15">
        <v>0</v>
      </c>
      <c r="K95" s="6">
        <v>0.27</v>
      </c>
    </row>
    <row r="96" spans="1:11" ht="17.25" customHeight="1" hidden="1">
      <c r="A96" s="178"/>
      <c r="B96" s="223" t="s">
        <v>18</v>
      </c>
      <c r="C96" s="223"/>
      <c r="D96" s="223"/>
      <c r="E96" s="223"/>
      <c r="F96" s="223"/>
      <c r="G96" s="223"/>
      <c r="H96" s="224" t="s">
        <v>60</v>
      </c>
      <c r="I96" s="156"/>
      <c r="J96" s="15">
        <v>0</v>
      </c>
      <c r="K96" s="6">
        <v>0.25</v>
      </c>
    </row>
    <row r="97" spans="1:11" ht="19.5" customHeight="1" hidden="1">
      <c r="A97" s="178"/>
      <c r="B97" s="223" t="s">
        <v>19</v>
      </c>
      <c r="C97" s="223"/>
      <c r="D97" s="223"/>
      <c r="E97" s="223"/>
      <c r="F97" s="223"/>
      <c r="G97" s="223"/>
      <c r="H97" s="224" t="s">
        <v>60</v>
      </c>
      <c r="I97" s="156"/>
      <c r="J97" s="15">
        <v>0</v>
      </c>
      <c r="K97" s="6">
        <v>0.68</v>
      </c>
    </row>
    <row r="98" spans="1:11" ht="17.25" customHeight="1" hidden="1">
      <c r="A98" s="179"/>
      <c r="B98" s="223" t="s">
        <v>20</v>
      </c>
      <c r="C98" s="223"/>
      <c r="D98" s="223"/>
      <c r="E98" s="223"/>
      <c r="F98" s="223"/>
      <c r="G98" s="223"/>
      <c r="H98" s="156" t="s">
        <v>62</v>
      </c>
      <c r="I98" s="156"/>
      <c r="J98" s="15">
        <v>0</v>
      </c>
      <c r="K98" s="6">
        <v>0.07</v>
      </c>
    </row>
    <row r="99" spans="1:11" ht="28.5" customHeight="1" hidden="1">
      <c r="A99" s="185" t="s">
        <v>96</v>
      </c>
      <c r="B99" s="186"/>
      <c r="C99" s="186"/>
      <c r="D99" s="186"/>
      <c r="E99" s="186"/>
      <c r="F99" s="186"/>
      <c r="G99" s="186"/>
      <c r="H99" s="186"/>
      <c r="I99" s="187"/>
      <c r="K99" s="81">
        <v>2.2</v>
      </c>
    </row>
    <row r="100" ht="12.75" customHeight="1" hidden="1">
      <c r="K100" s="7">
        <f>SUM(K92:K99)</f>
        <v>5.58</v>
      </c>
    </row>
    <row r="101" ht="6" customHeight="1" hidden="1"/>
    <row r="102" spans="1:11" ht="30" customHeight="1" hidden="1">
      <c r="A102" s="140" t="s">
        <v>103</v>
      </c>
      <c r="B102" s="141"/>
      <c r="C102" s="141"/>
      <c r="D102" s="141"/>
      <c r="E102" s="141"/>
      <c r="F102" s="141"/>
      <c r="G102" s="141"/>
      <c r="H102" s="141"/>
      <c r="I102" s="142"/>
      <c r="K102" s="169">
        <f>5.15+0.07</f>
        <v>5.220000000000001</v>
      </c>
    </row>
    <row r="103" spans="1:11" ht="39.75" customHeight="1" hidden="1">
      <c r="A103" s="171" t="s">
        <v>102</v>
      </c>
      <c r="B103" s="172"/>
      <c r="C103" s="172"/>
      <c r="D103" s="172"/>
      <c r="E103" s="172"/>
      <c r="F103" s="172"/>
      <c r="G103" s="172"/>
      <c r="H103" s="172"/>
      <c r="I103" s="173"/>
      <c r="K103" s="170"/>
    </row>
    <row r="104" ht="29.25" customHeight="1"/>
    <row r="105" ht="17.25" customHeight="1">
      <c r="F105" s="95" t="s">
        <v>112</v>
      </c>
    </row>
    <row r="106" ht="9.75" customHeight="1">
      <c r="F106" s="95"/>
    </row>
    <row r="107" spans="1:6" ht="14.25" customHeight="1">
      <c r="A107" s="96" t="s">
        <v>113</v>
      </c>
      <c r="B107" s="220" t="s">
        <v>114</v>
      </c>
      <c r="C107" s="221"/>
      <c r="D107" s="96" t="s">
        <v>115</v>
      </c>
      <c r="E107" s="96" t="s">
        <v>116</v>
      </c>
      <c r="F107" s="97" t="s">
        <v>117</v>
      </c>
    </row>
    <row r="108" spans="1:6" ht="12.75">
      <c r="A108" s="74">
        <v>1</v>
      </c>
      <c r="B108" s="98" t="s">
        <v>119</v>
      </c>
      <c r="C108" s="98"/>
      <c r="D108" s="98">
        <v>21</v>
      </c>
      <c r="E108" s="98" t="s">
        <v>120</v>
      </c>
      <c r="F108" s="5">
        <v>387</v>
      </c>
    </row>
    <row r="109" spans="1:6" ht="12.75">
      <c r="A109" s="74">
        <v>2</v>
      </c>
      <c r="B109" s="98" t="s">
        <v>121</v>
      </c>
      <c r="C109" s="98"/>
      <c r="D109" s="98">
        <v>3</v>
      </c>
      <c r="E109" s="98" t="s">
        <v>118</v>
      </c>
      <c r="F109" s="5">
        <v>393</v>
      </c>
    </row>
    <row r="110" spans="1:6" ht="29.25" customHeight="1">
      <c r="A110" s="74">
        <v>3</v>
      </c>
      <c r="B110" s="98" t="s">
        <v>121</v>
      </c>
      <c r="C110" s="98"/>
      <c r="D110" s="98">
        <v>3</v>
      </c>
      <c r="E110" s="98" t="s">
        <v>120</v>
      </c>
      <c r="F110" s="5">
        <v>393</v>
      </c>
    </row>
    <row r="111" spans="1:6" ht="29.25" customHeight="1">
      <c r="A111" s="74">
        <v>4</v>
      </c>
      <c r="B111" s="98" t="s">
        <v>122</v>
      </c>
      <c r="C111" s="98"/>
      <c r="D111" s="98">
        <v>24</v>
      </c>
      <c r="E111" s="98" t="s">
        <v>120</v>
      </c>
      <c r="F111" s="5">
        <v>185</v>
      </c>
    </row>
    <row r="112" spans="1:6" ht="29.25" customHeight="1">
      <c r="A112" s="74">
        <v>5</v>
      </c>
      <c r="B112" s="98" t="s">
        <v>123</v>
      </c>
      <c r="C112" s="98"/>
      <c r="D112" s="98">
        <v>4</v>
      </c>
      <c r="E112" s="98" t="s">
        <v>120</v>
      </c>
      <c r="F112" s="5">
        <v>1670</v>
      </c>
    </row>
    <row r="113" spans="1:6" ht="29.25" customHeight="1">
      <c r="A113" s="74">
        <v>6</v>
      </c>
      <c r="B113" s="98" t="s">
        <v>123</v>
      </c>
      <c r="C113" s="98"/>
      <c r="D113" s="98">
        <v>4</v>
      </c>
      <c r="E113" s="98" t="s">
        <v>124</v>
      </c>
      <c r="F113" s="5">
        <v>1617</v>
      </c>
    </row>
    <row r="114" spans="1:6" ht="29.25" customHeight="1">
      <c r="A114" s="74">
        <v>7</v>
      </c>
      <c r="B114" s="98" t="s">
        <v>125</v>
      </c>
      <c r="C114" s="98"/>
      <c r="D114" s="98">
        <v>26</v>
      </c>
      <c r="E114" s="98" t="s">
        <v>118</v>
      </c>
      <c r="F114" s="5">
        <v>2137</v>
      </c>
    </row>
    <row r="115" spans="1:6" ht="29.25" customHeight="1">
      <c r="A115" s="74">
        <v>8</v>
      </c>
      <c r="B115" s="98" t="s">
        <v>125</v>
      </c>
      <c r="C115" s="98"/>
      <c r="D115" s="98">
        <v>32</v>
      </c>
      <c r="E115" s="98" t="s">
        <v>118</v>
      </c>
      <c r="F115" s="5">
        <v>658</v>
      </c>
    </row>
    <row r="116" spans="1:6" ht="29.25" customHeight="1">
      <c r="A116" s="74">
        <v>9</v>
      </c>
      <c r="B116" s="98" t="s">
        <v>126</v>
      </c>
      <c r="C116" s="98"/>
      <c r="D116" s="98">
        <v>32</v>
      </c>
      <c r="E116" s="98" t="s">
        <v>118</v>
      </c>
      <c r="F116" s="5">
        <v>437</v>
      </c>
    </row>
    <row r="117" spans="1:6" ht="29.25" customHeight="1">
      <c r="A117" s="74">
        <v>10</v>
      </c>
      <c r="B117" s="98" t="s">
        <v>127</v>
      </c>
      <c r="C117" s="98"/>
      <c r="D117" s="98">
        <v>11</v>
      </c>
      <c r="E117" s="98" t="s">
        <v>118</v>
      </c>
      <c r="F117" s="5">
        <v>307</v>
      </c>
    </row>
    <row r="118" spans="1:6" ht="12.75">
      <c r="A118" s="74">
        <v>11</v>
      </c>
      <c r="B118" s="98" t="s">
        <v>128</v>
      </c>
      <c r="C118" s="98"/>
      <c r="D118" s="98">
        <v>7</v>
      </c>
      <c r="E118" s="98" t="s">
        <v>118</v>
      </c>
      <c r="F118" s="5">
        <v>243</v>
      </c>
    </row>
    <row r="119" spans="1:6" ht="12.75">
      <c r="A119" s="74">
        <v>12</v>
      </c>
      <c r="B119" s="98" t="s">
        <v>128</v>
      </c>
      <c r="C119" s="98"/>
      <c r="D119" s="98">
        <v>10</v>
      </c>
      <c r="E119" s="98" t="s">
        <v>118</v>
      </c>
      <c r="F119" s="5">
        <v>223</v>
      </c>
    </row>
    <row r="120" spans="1:6" ht="12.75">
      <c r="A120" s="74">
        <v>13</v>
      </c>
      <c r="B120" s="98" t="s">
        <v>128</v>
      </c>
      <c r="C120" s="98"/>
      <c r="D120" s="98">
        <v>12</v>
      </c>
      <c r="E120" s="98" t="s">
        <v>118</v>
      </c>
      <c r="F120" s="5">
        <v>553</v>
      </c>
    </row>
    <row r="121" spans="1:6" ht="12.75">
      <c r="A121" s="74">
        <v>14</v>
      </c>
      <c r="B121" s="98" t="s">
        <v>128</v>
      </c>
      <c r="C121" s="98"/>
      <c r="D121" s="98">
        <v>14</v>
      </c>
      <c r="E121" s="98" t="s">
        <v>120</v>
      </c>
      <c r="F121" s="5">
        <v>217</v>
      </c>
    </row>
    <row r="122" spans="1:6" ht="12.75">
      <c r="A122" s="74">
        <v>15</v>
      </c>
      <c r="B122" s="98" t="s">
        <v>119</v>
      </c>
      <c r="C122" s="98"/>
      <c r="D122" s="98">
        <v>2</v>
      </c>
      <c r="E122" s="98" t="s">
        <v>118</v>
      </c>
      <c r="F122" s="5">
        <v>451</v>
      </c>
    </row>
    <row r="123" spans="1:6" ht="12.75">
      <c r="A123" s="74">
        <v>16</v>
      </c>
      <c r="B123" s="98" t="s">
        <v>119</v>
      </c>
      <c r="C123" s="98"/>
      <c r="D123" s="98">
        <v>4</v>
      </c>
      <c r="E123" s="98" t="s">
        <v>118</v>
      </c>
      <c r="F123" s="5">
        <v>406</v>
      </c>
    </row>
    <row r="124" spans="1:6" ht="12.75">
      <c r="A124" s="74">
        <v>17</v>
      </c>
      <c r="B124" s="98" t="s">
        <v>119</v>
      </c>
      <c r="C124" s="98"/>
      <c r="D124" s="98">
        <v>17</v>
      </c>
      <c r="E124" s="98" t="s">
        <v>118</v>
      </c>
      <c r="F124" s="5">
        <v>777</v>
      </c>
    </row>
    <row r="125" spans="1:6" ht="12.75">
      <c r="A125" s="74">
        <v>18</v>
      </c>
      <c r="B125" s="98" t="s">
        <v>129</v>
      </c>
      <c r="C125" s="98"/>
      <c r="D125" s="98">
        <v>51</v>
      </c>
      <c r="E125" s="98">
        <v>1</v>
      </c>
      <c r="F125" s="5">
        <v>435</v>
      </c>
    </row>
    <row r="126" ht="12.75">
      <c r="F126" s="99">
        <f>SUM(F108:F125)</f>
        <v>11489</v>
      </c>
    </row>
  </sheetData>
  <sheetProtection/>
  <mergeCells count="126">
    <mergeCell ref="B107:C107"/>
    <mergeCell ref="K102:K103"/>
    <mergeCell ref="A103:I103"/>
    <mergeCell ref="A81:A83"/>
    <mergeCell ref="B82:I82"/>
    <mergeCell ref="B83:I83"/>
    <mergeCell ref="B86:I86"/>
    <mergeCell ref="A88:I88"/>
    <mergeCell ref="A99:I99"/>
    <mergeCell ref="B81:I81"/>
    <mergeCell ref="B94:G94"/>
    <mergeCell ref="H94:I94"/>
    <mergeCell ref="B95:G95"/>
    <mergeCell ref="H95:I95"/>
    <mergeCell ref="B96:G96"/>
    <mergeCell ref="H96:I96"/>
    <mergeCell ref="A92:A98"/>
    <mergeCell ref="B92:G92"/>
    <mergeCell ref="H92:I92"/>
    <mergeCell ref="B93:G93"/>
    <mergeCell ref="H93:I93"/>
    <mergeCell ref="B98:G98"/>
    <mergeCell ref="B97:G97"/>
    <mergeCell ref="H97:I97"/>
    <mergeCell ref="B67:K67"/>
    <mergeCell ref="H68:I68"/>
    <mergeCell ref="H69:I69"/>
    <mergeCell ref="B70:G70"/>
    <mergeCell ref="H70:I70"/>
    <mergeCell ref="B71:G71"/>
    <mergeCell ref="H71:I71"/>
    <mergeCell ref="H98:I98"/>
    <mergeCell ref="H76:I76"/>
    <mergeCell ref="B77:G77"/>
    <mergeCell ref="H77:I77"/>
    <mergeCell ref="B78:G78"/>
    <mergeCell ref="H78:I78"/>
    <mergeCell ref="B72:K72"/>
    <mergeCell ref="H73:I73"/>
    <mergeCell ref="H74:I74"/>
    <mergeCell ref="H75:I75"/>
    <mergeCell ref="A79:I79"/>
    <mergeCell ref="K90:K91"/>
    <mergeCell ref="A91:I91"/>
    <mergeCell ref="B29:G29"/>
    <mergeCell ref="H29:I29"/>
    <mergeCell ref="A30:I30"/>
    <mergeCell ref="A32:A53"/>
    <mergeCell ref="B32:G33"/>
    <mergeCell ref="K47:K48"/>
    <mergeCell ref="B48:G48"/>
    <mergeCell ref="B50:G50"/>
    <mergeCell ref="B51:G51"/>
    <mergeCell ref="B40:G40"/>
    <mergeCell ref="K32:K38"/>
    <mergeCell ref="B34:G34"/>
    <mergeCell ref="B35:G35"/>
    <mergeCell ref="B37:G37"/>
    <mergeCell ref="B38:G38"/>
    <mergeCell ref="H61:I61"/>
    <mergeCell ref="B62:G62"/>
    <mergeCell ref="H62:I62"/>
    <mergeCell ref="B63:G63"/>
    <mergeCell ref="H63:I63"/>
    <mergeCell ref="H41:I41"/>
    <mergeCell ref="B42:G42"/>
    <mergeCell ref="K49:K51"/>
    <mergeCell ref="H47:I48"/>
    <mergeCell ref="B49:G49"/>
    <mergeCell ref="H49:I51"/>
    <mergeCell ref="B19:G19"/>
    <mergeCell ref="H19:I20"/>
    <mergeCell ref="B23:G23"/>
    <mergeCell ref="B24:G24"/>
    <mergeCell ref="H26:I26"/>
    <mergeCell ref="B39:G39"/>
    <mergeCell ref="B41:G41"/>
    <mergeCell ref="H42:I42"/>
    <mergeCell ref="H46:I46"/>
    <mergeCell ref="B47:G47"/>
    <mergeCell ref="A102:I102"/>
    <mergeCell ref="A9:A29"/>
    <mergeCell ref="B22:G22"/>
    <mergeCell ref="H22:I24"/>
    <mergeCell ref="B16:G16"/>
    <mergeCell ref="B52:G52"/>
    <mergeCell ref="H52:I52"/>
    <mergeCell ref="B46:G46"/>
    <mergeCell ref="H32:I38"/>
    <mergeCell ref="A90:I90"/>
    <mergeCell ref="A64:I64"/>
    <mergeCell ref="B53:G53"/>
    <mergeCell ref="A59:A63"/>
    <mergeCell ref="B59:I59"/>
    <mergeCell ref="B60:G60"/>
    <mergeCell ref="H60:I60"/>
    <mergeCell ref="B61:G61"/>
    <mergeCell ref="H53:I53"/>
    <mergeCell ref="A54:I54"/>
    <mergeCell ref="A56:I56"/>
    <mergeCell ref="A57:I57"/>
    <mergeCell ref="B66:G66"/>
    <mergeCell ref="H66:I66"/>
    <mergeCell ref="A67:A78"/>
    <mergeCell ref="B45:G45"/>
    <mergeCell ref="H28:I28"/>
    <mergeCell ref="H40:I40"/>
    <mergeCell ref="H43:I43"/>
    <mergeCell ref="B44:G44"/>
    <mergeCell ref="H44:I44"/>
    <mergeCell ref="K22:K25"/>
    <mergeCell ref="H27:I27"/>
    <mergeCell ref="H39:I39"/>
    <mergeCell ref="K19:K21"/>
    <mergeCell ref="B20:G20"/>
    <mergeCell ref="B21:G21"/>
    <mergeCell ref="B6:I6"/>
    <mergeCell ref="B7:I7"/>
    <mergeCell ref="H17:I17"/>
    <mergeCell ref="H18:I18"/>
    <mergeCell ref="B8:G8"/>
    <mergeCell ref="H8:I8"/>
    <mergeCell ref="H9:I12"/>
    <mergeCell ref="K9:K12"/>
    <mergeCell ref="H13:I16"/>
    <mergeCell ref="K13:K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2010-12-21T13:07:26Z</cp:lastPrinted>
  <dcterms:created xsi:type="dcterms:W3CDTF">2010-05-26T09:42:32Z</dcterms:created>
  <dcterms:modified xsi:type="dcterms:W3CDTF">2010-12-30T12:53:49Z</dcterms:modified>
  <cp:category/>
  <cp:version/>
  <cp:contentType/>
  <cp:contentStatus/>
</cp:coreProperties>
</file>